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15" tabRatio="599" activeTab="0"/>
  </bookViews>
  <sheets>
    <sheet name="Portrait main-d'oeuvre" sheetId="1" r:id="rId1"/>
  </sheets>
  <definedNames>
    <definedName name="_xlnm.Print_Titles" localSheetId="0">'Portrait main-d''oeuvre'!$9:$10</definedName>
    <definedName name="_xlnm.Print_Area" localSheetId="0">'Portrait main-d''oeuvre'!$A$1:$U$57</definedName>
  </definedNames>
  <calcPr fullCalcOnLoad="1"/>
</workbook>
</file>

<file path=xl/sharedStrings.xml><?xml version="1.0" encoding="utf-8"?>
<sst xmlns="http://schemas.openxmlformats.org/spreadsheetml/2006/main" count="149" uniqueCount="90">
  <si>
    <t>Jour</t>
  </si>
  <si>
    <t>Poste</t>
  </si>
  <si>
    <t>Soir</t>
  </si>
  <si>
    <t>Mécanicien</t>
  </si>
  <si>
    <t>soir</t>
  </si>
  <si>
    <t>fds</t>
  </si>
  <si>
    <t>nom</t>
  </si>
  <si>
    <t>Maladie</t>
  </si>
  <si>
    <t>nuit</t>
  </si>
  <si>
    <t>Nuit</t>
  </si>
  <si>
    <t>Inspecteur de tissus</t>
  </si>
  <si>
    <t>Opérateur de levées</t>
  </si>
  <si>
    <t>Opérateur au cardage</t>
  </si>
  <si>
    <t>Hériot, Richard</t>
  </si>
  <si>
    <t>Parent, Raymond</t>
  </si>
  <si>
    <t>Green, Rémi</t>
  </si>
  <si>
    <t>Permanent</t>
  </si>
  <si>
    <t>Affectation temp.</t>
  </si>
  <si>
    <t>Loyal, Denis</t>
  </si>
  <si>
    <t>Absences</t>
  </si>
  <si>
    <t>ass. temporaire</t>
  </si>
  <si>
    <t>Besoin</t>
  </si>
  <si>
    <t>Actuel</t>
  </si>
  <si>
    <t>Différence</t>
  </si>
  <si>
    <t>Légende:</t>
  </si>
  <si>
    <t>Accident du travail</t>
  </si>
  <si>
    <t>Total des absences</t>
  </si>
  <si>
    <t>Blanchette, Pierre</t>
  </si>
  <si>
    <t>Royer, Pierre</t>
  </si>
  <si>
    <t>Blanchette, Mario</t>
  </si>
  <si>
    <t>Blouin, Sylvain</t>
  </si>
  <si>
    <t>Beaupré, Alain</t>
  </si>
  <si>
    <t>Tanguay, Sylvio</t>
  </si>
  <si>
    <t>Levasseur, Laurent</t>
  </si>
  <si>
    <t>Grondin, Luc</t>
  </si>
  <si>
    <t>Cailloux, Réal</t>
  </si>
  <si>
    <t>Lambert, Carlos</t>
  </si>
  <si>
    <t>Cleary, Jim</t>
  </si>
  <si>
    <t>Breault, Mario</t>
  </si>
  <si>
    <t>Gauthier, Daniel</t>
  </si>
  <si>
    <t>Joyal, Michel</t>
  </si>
  <si>
    <t>Grandmont, Daniel</t>
  </si>
  <si>
    <t>Blondin, Gérald</t>
  </si>
  <si>
    <t>Therrien, Pierre</t>
  </si>
  <si>
    <t>Opérateur de métiers à filer</t>
  </si>
  <si>
    <t>Opérateur de métiers à tisser</t>
  </si>
  <si>
    <t>Totaux</t>
  </si>
  <si>
    <t>Page 1 de 1</t>
  </si>
  <si>
    <t>Portrait de la main-d’œuvre par poste de travail</t>
  </si>
  <si>
    <t>Opérateur d’ourdissoir</t>
  </si>
  <si>
    <t>Bleu = maladie ou accident du travail</t>
  </si>
  <si>
    <t>NE</t>
  </si>
  <si>
    <t>NE = numéro de l’employé</t>
  </si>
  <si>
    <t>Atelier :</t>
  </si>
  <si>
    <t>Laporte, J-L</t>
  </si>
  <si>
    <t>Fafard, Gilles</t>
  </si>
  <si>
    <t>Corriveau, Stéphane</t>
  </si>
  <si>
    <t>Tremblay, Jean</t>
  </si>
  <si>
    <t>Mario, Jean</t>
  </si>
  <si>
    <t>Bussières, Sylvain</t>
  </si>
  <si>
    <t>Marquis, Denis</t>
  </si>
  <si>
    <t>St-Jean, Jocelyn</t>
  </si>
  <si>
    <t>Provary, Michel</t>
  </si>
  <si>
    <t>Lemay, François</t>
  </si>
  <si>
    <t>Richard, Jean-Luc</t>
  </si>
  <si>
    <t>Gervais, Jacques</t>
  </si>
  <si>
    <t>Houde, Pierre</t>
  </si>
  <si>
    <t>Maurice, Pierre</t>
  </si>
  <si>
    <t>Lévis, Pierre</t>
  </si>
  <si>
    <t>Rajotte, Gérald</t>
  </si>
  <si>
    <t>Tardif, Stéphane</t>
  </si>
  <si>
    <t>Savard, Pascal</t>
  </si>
  <si>
    <t>Marquis, Luc</t>
  </si>
  <si>
    <t>Maltais, Réal</t>
  </si>
  <si>
    <t>Guérin, Jacques</t>
  </si>
  <si>
    <t>Bourgeois, Ludovic</t>
  </si>
  <si>
    <t>Beaulieu, Réal</t>
  </si>
  <si>
    <t>Charpentier, Claude</t>
  </si>
  <si>
    <t>Vigneux, Robert</t>
  </si>
  <si>
    <t>Roy, Gilbert</t>
  </si>
  <si>
    <t>Gagnon, Serge</t>
  </si>
  <si>
    <t>Marquis, Sylvio</t>
  </si>
  <si>
    <t>Charpentier, Louis</t>
  </si>
  <si>
    <t>Choquette, Stéphan</t>
  </si>
  <si>
    <t>Beaudoin, Pascal</t>
  </si>
  <si>
    <t>Marleau, Pierre</t>
  </si>
  <si>
    <t>Robichaud, Michel</t>
  </si>
  <si>
    <t>Fascicule 1</t>
  </si>
  <si>
    <t>Planification des besoins de main-d’œuvre</t>
  </si>
  <si>
    <t>Outil n° 3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</si>
</sst>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_);[Red]\(0.00\)"/>
    <numFmt numFmtId="191" formatCode="&quot;Vrai&quot;;&quot;Vrai&quot;;&quot;Faux&quot;"/>
    <numFmt numFmtId="192" formatCode="&quot;Actif&quot;;&quot;Actif&quot;;&quot;Inactif&quot;"/>
  </numFmts>
  <fonts count="5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 quotePrefix="1">
      <alignment horizontal="center"/>
    </xf>
    <xf numFmtId="0" fontId="6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 quotePrefix="1">
      <alignment horizontal="left"/>
    </xf>
    <xf numFmtId="0" fontId="4" fillId="0" borderId="13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 quotePrefix="1">
      <alignment horizontal="center" wrapText="1"/>
    </xf>
    <xf numFmtId="0" fontId="6" fillId="0" borderId="11" xfId="0" applyFont="1" applyBorder="1" applyAlignment="1" quotePrefix="1">
      <alignment horizontal="center"/>
    </xf>
    <xf numFmtId="0" fontId="6" fillId="0" borderId="18" xfId="0" applyFont="1" applyBorder="1" applyAlignment="1" quotePrefix="1">
      <alignment horizont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3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 vertical="top"/>
    </xf>
    <xf numFmtId="0" fontId="6" fillId="33" borderId="12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2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2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15" fillId="0" borderId="11" xfId="0" applyFont="1" applyBorder="1" applyAlignment="1">
      <alignment/>
    </xf>
    <xf numFmtId="0" fontId="3" fillId="0" borderId="10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3" fillId="0" borderId="24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1" fillId="34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2</xdr:col>
      <xdr:colOff>114300</xdr:colOff>
      <xdr:row>59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1532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showGridLines="0" tabSelected="1" zoomScale="150" zoomScaleNormal="150" zoomScaleSheetLayoutView="100" zoomScalePageLayoutView="0" workbookViewId="0" topLeftCell="A1">
      <selection activeCell="D58" sqref="D58"/>
    </sheetView>
  </sheetViews>
  <sheetFormatPr defaultColWidth="19.140625" defaultRowHeight="12.75"/>
  <cols>
    <col min="1" max="1" width="7.8515625" style="3" customWidth="1"/>
    <col min="2" max="5" width="3.7109375" style="3" customWidth="1"/>
    <col min="6" max="6" width="3.28125" style="8" customWidth="1"/>
    <col min="7" max="7" width="11.7109375" style="29" customWidth="1"/>
    <col min="8" max="8" width="3.28125" style="29" customWidth="1"/>
    <col min="9" max="9" width="10.421875" style="29" customWidth="1"/>
    <col min="10" max="10" width="3.28125" style="8" customWidth="1"/>
    <col min="11" max="11" width="11.7109375" style="29" customWidth="1"/>
    <col min="12" max="12" width="3.28125" style="29" customWidth="1"/>
    <col min="13" max="13" width="9.8515625" style="29" customWidth="1"/>
    <col min="14" max="14" width="3.28125" style="8" customWidth="1"/>
    <col min="15" max="15" width="7.421875" style="8" customWidth="1"/>
    <col min="16" max="16" width="3.28125" style="8" customWidth="1"/>
    <col min="17" max="17" width="10.421875" style="8" customWidth="1"/>
    <col min="18" max="18" width="3.00390625" style="8" customWidth="1"/>
    <col min="19" max="19" width="9.57421875" style="29" customWidth="1"/>
    <col min="20" max="20" width="3.140625" style="29" customWidth="1"/>
    <col min="21" max="21" width="11.57421875" style="29" customWidth="1"/>
    <col min="22" max="22" width="8.8515625" style="2" customWidth="1"/>
    <col min="23" max="23" width="9.28125" style="29" customWidth="1"/>
    <col min="24" max="24" width="13.57421875" style="34" customWidth="1"/>
    <col min="25" max="25" width="4.8515625" style="2" customWidth="1"/>
    <col min="26" max="26" width="3.140625" style="2" customWidth="1"/>
    <col min="27" max="27" width="3.57421875" style="2" customWidth="1"/>
    <col min="28" max="16384" width="19.140625" style="2" customWidth="1"/>
  </cols>
  <sheetData>
    <row r="1" spans="15:21" ht="12.75" customHeight="1">
      <c r="O1" s="97"/>
      <c r="P1" s="97"/>
      <c r="Q1" s="97"/>
      <c r="R1" s="97"/>
      <c r="S1" s="97"/>
      <c r="T1" s="97"/>
      <c r="U1" s="97"/>
    </row>
    <row r="2" spans="1:21" ht="15.75">
      <c r="A2" s="73" t="s">
        <v>87</v>
      </c>
      <c r="O2" s="72"/>
      <c r="P2" s="72"/>
      <c r="Q2" s="72"/>
      <c r="R2" s="72"/>
      <c r="S2" s="72"/>
      <c r="T2" s="72"/>
      <c r="U2" s="72"/>
    </row>
    <row r="3" spans="1:21" ht="16.5" thickBot="1">
      <c r="A3" s="73" t="s">
        <v>88</v>
      </c>
      <c r="U3" s="78" t="s">
        <v>89</v>
      </c>
    </row>
    <row r="4" spans="1:21" ht="3" customHeight="1" thickTop="1">
      <c r="A4" s="74"/>
      <c r="B4" s="75"/>
      <c r="C4" s="75"/>
      <c r="D4" s="75"/>
      <c r="E4" s="75"/>
      <c r="F4" s="76"/>
      <c r="G4" s="77"/>
      <c r="H4" s="77"/>
      <c r="I4" s="77"/>
      <c r="J4" s="76"/>
      <c r="K4" s="77"/>
      <c r="L4" s="77"/>
      <c r="M4" s="77"/>
      <c r="N4" s="76"/>
      <c r="O4" s="76"/>
      <c r="P4" s="76"/>
      <c r="Q4" s="76"/>
      <c r="R4" s="76"/>
      <c r="S4" s="77"/>
      <c r="T4" s="77"/>
      <c r="U4" s="77"/>
    </row>
    <row r="5" ht="9" customHeight="1">
      <c r="I5" s="3"/>
    </row>
    <row r="6" spans="1:21" ht="15.75">
      <c r="A6" s="103" t="s">
        <v>48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1:21" ht="15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8" t="s">
        <v>53</v>
      </c>
      <c r="R7" s="98"/>
      <c r="S7" s="98"/>
      <c r="T7" s="98"/>
      <c r="U7" s="98"/>
    </row>
    <row r="8" ht="12.75" customHeight="1"/>
    <row r="9" spans="1:24" s="1" customFormat="1" ht="11.25">
      <c r="A9" s="95" t="s">
        <v>1</v>
      </c>
      <c r="B9" s="99"/>
      <c r="C9" s="99"/>
      <c r="D9" s="99"/>
      <c r="E9" s="96"/>
      <c r="F9" s="4"/>
      <c r="G9" s="100" t="s">
        <v>0</v>
      </c>
      <c r="H9" s="101"/>
      <c r="I9" s="102"/>
      <c r="J9" s="9"/>
      <c r="K9" s="100" t="s">
        <v>2</v>
      </c>
      <c r="L9" s="101"/>
      <c r="M9" s="102"/>
      <c r="N9" s="9"/>
      <c r="O9" s="9"/>
      <c r="P9" s="9" t="s">
        <v>9</v>
      </c>
      <c r="Q9" s="9"/>
      <c r="R9" s="9"/>
      <c r="S9" s="100" t="s">
        <v>19</v>
      </c>
      <c r="T9" s="101"/>
      <c r="U9" s="102"/>
      <c r="W9" s="35"/>
      <c r="X9" s="33"/>
    </row>
    <row r="10" spans="1:24" s="1" customFormat="1" ht="11.25">
      <c r="A10" s="22"/>
      <c r="B10" s="12"/>
      <c r="C10" s="12"/>
      <c r="D10" s="12"/>
      <c r="E10" s="11"/>
      <c r="F10" s="38" t="s">
        <v>51</v>
      </c>
      <c r="G10" s="38" t="s">
        <v>16</v>
      </c>
      <c r="H10" s="38" t="s">
        <v>51</v>
      </c>
      <c r="I10" s="38" t="s">
        <v>17</v>
      </c>
      <c r="J10" s="38" t="s">
        <v>51</v>
      </c>
      <c r="K10" s="4" t="s">
        <v>16</v>
      </c>
      <c r="L10" s="38" t="s">
        <v>51</v>
      </c>
      <c r="M10" s="38" t="s">
        <v>17</v>
      </c>
      <c r="N10" s="38" t="s">
        <v>51</v>
      </c>
      <c r="O10" s="4" t="s">
        <v>16</v>
      </c>
      <c r="P10" s="38" t="s">
        <v>51</v>
      </c>
      <c r="Q10" s="4" t="s">
        <v>17</v>
      </c>
      <c r="R10" s="38" t="s">
        <v>51</v>
      </c>
      <c r="S10" s="4" t="s">
        <v>7</v>
      </c>
      <c r="T10" s="38" t="s">
        <v>51</v>
      </c>
      <c r="U10" s="38" t="s">
        <v>25</v>
      </c>
      <c r="W10" s="35"/>
      <c r="X10" s="33"/>
    </row>
    <row r="11" spans="1:21" ht="11.25">
      <c r="A11" s="90" t="s">
        <v>45</v>
      </c>
      <c r="B11" s="91"/>
      <c r="C11" s="91"/>
      <c r="D11" s="91"/>
      <c r="E11" s="92"/>
      <c r="F11" s="15">
        <v>246</v>
      </c>
      <c r="G11" s="39" t="str">
        <f aca="true" t="shared" si="0" ref="G11:G45">IF(F11=""," ",VLOOKUP(F11,$W$11:$X$508,2,FALSE))</f>
        <v>Laporte, J-L</v>
      </c>
      <c r="H11" s="13"/>
      <c r="I11" s="23" t="str">
        <f aca="true" t="shared" si="1" ref="I11:I19">IF(H11=""," ",VLOOKUP(H11,$W$11:$X$508,2,FALSE))</f>
        <v> </v>
      </c>
      <c r="J11" s="19">
        <v>255</v>
      </c>
      <c r="K11" s="23" t="str">
        <f aca="true" t="shared" si="2" ref="K11:K19">IF(J11=""," ",VLOOKUP(J11,$W$11:$X$508,2,FALSE))</f>
        <v>Fafard, Gilles</v>
      </c>
      <c r="L11" s="13"/>
      <c r="M11" s="23" t="str">
        <f aca="true" t="shared" si="3" ref="M11:M19">IF(L11=""," ",VLOOKUP(L11,$W$11:$X$508,2,FALSE))</f>
        <v> </v>
      </c>
      <c r="N11" s="5"/>
      <c r="O11" s="5"/>
      <c r="P11" s="5"/>
      <c r="Q11" s="5"/>
      <c r="R11" s="5"/>
      <c r="S11" s="23" t="str">
        <f aca="true" t="shared" si="4" ref="S11:S19">IF(R11=""," ",VLOOKUP(R11,$W$11:$X$508,2,FALSE))</f>
        <v> </v>
      </c>
      <c r="T11" s="13">
        <v>178</v>
      </c>
      <c r="U11" s="23" t="str">
        <f>IF(T11=""," ",VLOOKUP(T11,$W$11:$X$508,2,FALSE))</f>
        <v>Tremblay, Jean</v>
      </c>
    </row>
    <row r="12" spans="1:21" ht="11.25">
      <c r="A12" s="60"/>
      <c r="B12" s="14" t="s">
        <v>0</v>
      </c>
      <c r="C12" s="14" t="s">
        <v>4</v>
      </c>
      <c r="D12" s="14" t="s">
        <v>8</v>
      </c>
      <c r="E12" s="14" t="s">
        <v>5</v>
      </c>
      <c r="F12" s="8">
        <v>258</v>
      </c>
      <c r="G12" s="23" t="str">
        <f t="shared" si="0"/>
        <v>Corriveau, Stéphane</v>
      </c>
      <c r="H12" s="13"/>
      <c r="I12" s="23" t="str">
        <f t="shared" si="1"/>
        <v> </v>
      </c>
      <c r="J12" s="5">
        <v>327</v>
      </c>
      <c r="K12" s="23" t="str">
        <f t="shared" si="2"/>
        <v>Mario, Jean</v>
      </c>
      <c r="L12" s="13"/>
      <c r="M12" s="23" t="str">
        <f t="shared" si="3"/>
        <v> </v>
      </c>
      <c r="N12" s="5"/>
      <c r="O12" s="5"/>
      <c r="P12" s="5"/>
      <c r="Q12" s="5"/>
      <c r="R12" s="5"/>
      <c r="S12" s="23" t="str">
        <f t="shared" si="4"/>
        <v> </v>
      </c>
      <c r="T12" s="13"/>
      <c r="U12" s="39" t="s">
        <v>20</v>
      </c>
    </row>
    <row r="13" spans="1:21" ht="11.25">
      <c r="A13" s="21" t="s">
        <v>21</v>
      </c>
      <c r="B13" s="14">
        <v>3</v>
      </c>
      <c r="C13" s="14">
        <v>2</v>
      </c>
      <c r="D13" s="14">
        <v>0</v>
      </c>
      <c r="E13" s="14">
        <v>0</v>
      </c>
      <c r="F13" s="15">
        <v>178</v>
      </c>
      <c r="G13" s="89" t="str">
        <f t="shared" si="0"/>
        <v>Tremblay, Jean</v>
      </c>
      <c r="H13" s="13"/>
      <c r="I13" s="23" t="str">
        <f t="shared" si="1"/>
        <v> </v>
      </c>
      <c r="J13" s="5"/>
      <c r="K13" s="39" t="str">
        <f t="shared" si="2"/>
        <v> </v>
      </c>
      <c r="L13" s="13"/>
      <c r="M13" s="23" t="str">
        <f t="shared" si="3"/>
        <v> </v>
      </c>
      <c r="N13" s="5"/>
      <c r="O13" s="5"/>
      <c r="P13" s="5"/>
      <c r="Q13" s="5"/>
      <c r="R13" s="5"/>
      <c r="S13" s="23" t="str">
        <f t="shared" si="4"/>
        <v> </v>
      </c>
      <c r="T13" s="13"/>
      <c r="U13" s="23" t="str">
        <f aca="true" t="shared" si="5" ref="U13:U19">IF(T13=""," ",VLOOKUP(T13,$W$11:$X$508,2,FALSE))</f>
        <v> </v>
      </c>
    </row>
    <row r="14" spans="1:21" ht="11.25">
      <c r="A14" s="21" t="s">
        <v>22</v>
      </c>
      <c r="B14" s="14">
        <v>2</v>
      </c>
      <c r="C14" s="14">
        <v>2</v>
      </c>
      <c r="D14" s="14">
        <v>0</v>
      </c>
      <c r="E14" s="14">
        <v>0</v>
      </c>
      <c r="F14" s="5"/>
      <c r="G14" s="23" t="str">
        <f t="shared" si="0"/>
        <v> </v>
      </c>
      <c r="H14" s="8"/>
      <c r="I14" s="23" t="str">
        <f t="shared" si="1"/>
        <v> </v>
      </c>
      <c r="J14" s="5"/>
      <c r="K14" s="23" t="str">
        <f t="shared" si="2"/>
        <v> </v>
      </c>
      <c r="L14" s="25"/>
      <c r="M14" s="23" t="str">
        <f t="shared" si="3"/>
        <v> </v>
      </c>
      <c r="N14" s="51"/>
      <c r="O14" s="51"/>
      <c r="P14" s="51"/>
      <c r="Q14" s="51"/>
      <c r="R14" s="19"/>
      <c r="S14" s="41" t="str">
        <f t="shared" si="4"/>
        <v> </v>
      </c>
      <c r="T14" s="13"/>
      <c r="U14" s="23" t="str">
        <f t="shared" si="5"/>
        <v> </v>
      </c>
    </row>
    <row r="15" spans="1:22" ht="11.25">
      <c r="A15" s="21" t="s">
        <v>23</v>
      </c>
      <c r="B15" s="14">
        <f>B14-B13</f>
        <v>-1</v>
      </c>
      <c r="C15" s="14">
        <f>C14-C13</f>
        <v>0</v>
      </c>
      <c r="D15" s="14">
        <f>D14-D13</f>
        <v>0</v>
      </c>
      <c r="E15" s="14">
        <f>E14-E13</f>
        <v>0</v>
      </c>
      <c r="F15" s="6"/>
      <c r="G15" s="43" t="str">
        <f t="shared" si="0"/>
        <v> </v>
      </c>
      <c r="H15" s="10"/>
      <c r="I15" s="43" t="str">
        <f t="shared" si="1"/>
        <v> </v>
      </c>
      <c r="J15" s="44"/>
      <c r="K15" s="43" t="str">
        <f t="shared" si="2"/>
        <v> </v>
      </c>
      <c r="L15" s="10"/>
      <c r="M15" s="43" t="str">
        <f t="shared" si="3"/>
        <v> </v>
      </c>
      <c r="N15" s="10"/>
      <c r="O15" s="10"/>
      <c r="P15" s="10"/>
      <c r="Q15" s="10"/>
      <c r="R15" s="10"/>
      <c r="S15" s="43" t="str">
        <f t="shared" si="4"/>
        <v> </v>
      </c>
      <c r="T15" s="10"/>
      <c r="U15" s="24" t="str">
        <f t="shared" si="5"/>
        <v> </v>
      </c>
      <c r="V15" s="57"/>
    </row>
    <row r="16" spans="1:21" ht="11.25">
      <c r="A16" s="90" t="s">
        <v>44</v>
      </c>
      <c r="B16" s="91"/>
      <c r="C16" s="91"/>
      <c r="D16" s="91"/>
      <c r="E16" s="92"/>
      <c r="F16" s="15">
        <v>123</v>
      </c>
      <c r="G16" s="23" t="str">
        <f t="shared" si="0"/>
        <v>Marquis, Denis</v>
      </c>
      <c r="H16" s="13"/>
      <c r="I16" s="23" t="str">
        <f t="shared" si="1"/>
        <v> </v>
      </c>
      <c r="J16" s="5">
        <v>138</v>
      </c>
      <c r="K16" s="23" t="str">
        <f t="shared" si="2"/>
        <v>Gervais, Jacques</v>
      </c>
      <c r="L16" s="5"/>
      <c r="M16" s="23" t="str">
        <f t="shared" si="3"/>
        <v> </v>
      </c>
      <c r="N16" s="5"/>
      <c r="O16" s="5"/>
      <c r="P16" s="5"/>
      <c r="Q16" s="5"/>
      <c r="R16" s="5">
        <v>153</v>
      </c>
      <c r="S16" s="23" t="str">
        <f t="shared" si="4"/>
        <v>St-Jean, Jocelyn</v>
      </c>
      <c r="T16" s="13"/>
      <c r="U16" s="23" t="str">
        <f t="shared" si="5"/>
        <v> </v>
      </c>
    </row>
    <row r="17" spans="1:21" ht="11.25">
      <c r="A17" s="59"/>
      <c r="B17" s="14" t="s">
        <v>0</v>
      </c>
      <c r="C17" s="14" t="s">
        <v>4</v>
      </c>
      <c r="D17" s="14" t="s">
        <v>8</v>
      </c>
      <c r="E17" s="14" t="s">
        <v>5</v>
      </c>
      <c r="F17" s="15">
        <v>153</v>
      </c>
      <c r="G17" s="89" t="str">
        <f t="shared" si="0"/>
        <v>St-Jean, Jocelyn</v>
      </c>
      <c r="H17" s="13"/>
      <c r="I17" s="23" t="str">
        <f t="shared" si="1"/>
        <v> </v>
      </c>
      <c r="J17" s="5"/>
      <c r="K17" s="23" t="str">
        <f t="shared" si="2"/>
        <v> </v>
      </c>
      <c r="L17" s="26"/>
      <c r="M17" s="23" t="str">
        <f t="shared" si="3"/>
        <v> </v>
      </c>
      <c r="N17" s="5"/>
      <c r="O17" s="5"/>
      <c r="P17" s="5"/>
      <c r="Q17" s="5"/>
      <c r="R17" s="5"/>
      <c r="S17" s="23" t="str">
        <f t="shared" si="4"/>
        <v> </v>
      </c>
      <c r="T17" s="13"/>
      <c r="U17" s="23" t="str">
        <f t="shared" si="5"/>
        <v> </v>
      </c>
    </row>
    <row r="18" spans="1:24" ht="11.25">
      <c r="A18" s="21" t="s">
        <v>21</v>
      </c>
      <c r="B18" s="14">
        <v>2</v>
      </c>
      <c r="C18" s="14">
        <v>1</v>
      </c>
      <c r="D18" s="14">
        <v>0</v>
      </c>
      <c r="E18" s="14">
        <v>0</v>
      </c>
      <c r="F18" s="15"/>
      <c r="G18" s="23" t="str">
        <f t="shared" si="0"/>
        <v> </v>
      </c>
      <c r="H18" s="13"/>
      <c r="I18" s="23" t="str">
        <f t="shared" si="1"/>
        <v> </v>
      </c>
      <c r="J18" s="5"/>
      <c r="K18" s="23" t="str">
        <f t="shared" si="2"/>
        <v> </v>
      </c>
      <c r="L18" s="13"/>
      <c r="M18" s="23" t="str">
        <f t="shared" si="3"/>
        <v> </v>
      </c>
      <c r="N18" s="5"/>
      <c r="O18" s="5"/>
      <c r="P18" s="5"/>
      <c r="Q18" s="5"/>
      <c r="R18" s="5"/>
      <c r="S18" s="23" t="str">
        <f t="shared" si="4"/>
        <v> </v>
      </c>
      <c r="T18" s="13"/>
      <c r="U18" s="23" t="str">
        <f t="shared" si="5"/>
        <v> </v>
      </c>
      <c r="W18" s="31" t="s">
        <v>51</v>
      </c>
      <c r="X18" s="31" t="s">
        <v>6</v>
      </c>
    </row>
    <row r="19" spans="1:24" ht="11.25">
      <c r="A19" s="21" t="s">
        <v>22</v>
      </c>
      <c r="B19" s="14">
        <v>1</v>
      </c>
      <c r="C19" s="14">
        <v>1</v>
      </c>
      <c r="D19" s="14">
        <v>0</v>
      </c>
      <c r="E19" s="14">
        <v>0</v>
      </c>
      <c r="F19" s="15"/>
      <c r="G19" s="23" t="str">
        <f t="shared" si="0"/>
        <v> </v>
      </c>
      <c r="H19" s="13"/>
      <c r="I19" s="23" t="str">
        <f t="shared" si="1"/>
        <v> </v>
      </c>
      <c r="J19" s="5"/>
      <c r="K19" s="23" t="str">
        <f t="shared" si="2"/>
        <v> </v>
      </c>
      <c r="L19" s="13"/>
      <c r="M19" s="23" t="str">
        <f t="shared" si="3"/>
        <v> </v>
      </c>
      <c r="N19" s="5"/>
      <c r="O19" s="5"/>
      <c r="P19" s="5"/>
      <c r="Q19" s="5"/>
      <c r="R19" s="5"/>
      <c r="S19" s="23" t="str">
        <f t="shared" si="4"/>
        <v> </v>
      </c>
      <c r="T19" s="13"/>
      <c r="U19" s="23" t="str">
        <f t="shared" si="5"/>
        <v> </v>
      </c>
      <c r="W19" s="31">
        <v>10</v>
      </c>
      <c r="X19" s="32" t="s">
        <v>27</v>
      </c>
    </row>
    <row r="20" spans="1:24" ht="11.25">
      <c r="A20" s="21" t="s">
        <v>23</v>
      </c>
      <c r="B20" s="14">
        <f>B19-B18</f>
        <v>-1</v>
      </c>
      <c r="C20" s="14">
        <f>C19-C18</f>
        <v>0</v>
      </c>
      <c r="D20" s="14">
        <f>D19-D18</f>
        <v>0</v>
      </c>
      <c r="E20" s="14">
        <f>E19-E18</f>
        <v>0</v>
      </c>
      <c r="G20" s="6" t="str">
        <f t="shared" si="0"/>
        <v> </v>
      </c>
      <c r="H20" s="24"/>
      <c r="I20" s="10"/>
      <c r="J20" s="24"/>
      <c r="K20" s="6"/>
      <c r="L20" s="24" t="str">
        <f>IF(K20=""," ",VLOOKUP(K20,$W$11:$X$508,2,FALSE))</f>
        <v> </v>
      </c>
      <c r="M20" s="10"/>
      <c r="N20" s="24"/>
      <c r="O20" s="24"/>
      <c r="P20" s="24"/>
      <c r="Q20" s="24"/>
      <c r="R20" s="24"/>
      <c r="S20" s="6"/>
      <c r="T20" s="24" t="str">
        <f>IF(S20=""," ",VLOOKUP(S20,$W$11:$X$508,2,FALSE))</f>
        <v> </v>
      </c>
      <c r="U20" s="24"/>
      <c r="W20" s="31">
        <v>11</v>
      </c>
      <c r="X20" s="32" t="s">
        <v>66</v>
      </c>
    </row>
    <row r="21" spans="1:24" ht="11.25">
      <c r="A21" s="95" t="s">
        <v>10</v>
      </c>
      <c r="B21" s="91"/>
      <c r="C21" s="91"/>
      <c r="D21" s="91"/>
      <c r="E21" s="92"/>
      <c r="F21" s="17">
        <v>278</v>
      </c>
      <c r="G21" s="39" t="str">
        <f t="shared" si="0"/>
        <v>Richard, Jean-Luc</v>
      </c>
      <c r="H21" s="27"/>
      <c r="I21" s="23" t="str">
        <f aca="true" t="shared" si="6" ref="I21:I40">IF(H21=""," ",VLOOKUP(H21,$W$11:$X$508,2,FALSE))</f>
        <v> </v>
      </c>
      <c r="J21" s="5">
        <v>235</v>
      </c>
      <c r="K21" s="23" t="str">
        <f aca="true" t="shared" si="7" ref="K21:K41">IF(J21=""," ",VLOOKUP(J21,$W$11:$X$508,2,FALSE))</f>
        <v>Bussières, Sylvain</v>
      </c>
      <c r="L21" s="13"/>
      <c r="M21" s="23" t="str">
        <f aca="true" t="shared" si="8" ref="M21:M40">IF(L21=""," ",VLOOKUP(L21,$W$11:$X$508,2,FALSE))</f>
        <v> </v>
      </c>
      <c r="N21" s="5"/>
      <c r="O21" s="5"/>
      <c r="P21" s="5"/>
      <c r="Q21" s="5"/>
      <c r="R21" s="5"/>
      <c r="S21" s="23" t="str">
        <f aca="true" t="shared" si="9" ref="S21:S41">IF(R21=""," ",VLOOKUP(R21,$W$11:$X$508,2,FALSE))</f>
        <v> </v>
      </c>
      <c r="T21" s="13">
        <v>364</v>
      </c>
      <c r="U21" s="23" t="str">
        <f>IF(T21=""," ",VLOOKUP(T21,$W$11:$X$508,2,FALSE))</f>
        <v>Joyal, Michel</v>
      </c>
      <c r="W21" s="31">
        <v>14</v>
      </c>
      <c r="X21" s="32" t="s">
        <v>28</v>
      </c>
    </row>
    <row r="22" spans="1:24" ht="11.25">
      <c r="A22" s="59"/>
      <c r="B22" s="14" t="s">
        <v>0</v>
      </c>
      <c r="C22" s="14" t="s">
        <v>4</v>
      </c>
      <c r="D22" s="14" t="s">
        <v>8</v>
      </c>
      <c r="E22" s="14" t="s">
        <v>5</v>
      </c>
      <c r="F22" s="15">
        <v>410</v>
      </c>
      <c r="G22" s="23" t="str">
        <f t="shared" si="0"/>
        <v>Lemay, François</v>
      </c>
      <c r="H22" s="13"/>
      <c r="I22" s="23" t="str">
        <f t="shared" si="6"/>
        <v> </v>
      </c>
      <c r="J22" s="5"/>
      <c r="K22" s="23" t="str">
        <f t="shared" si="7"/>
        <v> </v>
      </c>
      <c r="L22" s="13"/>
      <c r="M22" s="23" t="str">
        <f t="shared" si="8"/>
        <v> </v>
      </c>
      <c r="N22" s="5"/>
      <c r="O22" s="5"/>
      <c r="P22" s="5"/>
      <c r="Q22" s="5"/>
      <c r="R22" s="5"/>
      <c r="S22" s="23" t="str">
        <f t="shared" si="9"/>
        <v> </v>
      </c>
      <c r="T22" s="13"/>
      <c r="U22" s="23" t="s">
        <v>20</v>
      </c>
      <c r="W22" s="37">
        <v>33</v>
      </c>
      <c r="X22" s="32" t="s">
        <v>68</v>
      </c>
    </row>
    <row r="23" spans="1:24" ht="11.25">
      <c r="A23" s="21" t="s">
        <v>21</v>
      </c>
      <c r="B23" s="14">
        <v>3</v>
      </c>
      <c r="C23" s="14">
        <v>1</v>
      </c>
      <c r="D23" s="14">
        <v>0</v>
      </c>
      <c r="E23" s="14">
        <v>0</v>
      </c>
      <c r="F23" s="15">
        <v>364</v>
      </c>
      <c r="G23" s="89" t="str">
        <f t="shared" si="0"/>
        <v>Joyal, Michel</v>
      </c>
      <c r="H23" s="13"/>
      <c r="I23" s="23" t="str">
        <f t="shared" si="6"/>
        <v> </v>
      </c>
      <c r="J23" s="5"/>
      <c r="K23" s="46" t="str">
        <f t="shared" si="7"/>
        <v> </v>
      </c>
      <c r="L23" s="13"/>
      <c r="M23" s="23" t="str">
        <f t="shared" si="8"/>
        <v> </v>
      </c>
      <c r="N23" s="5"/>
      <c r="O23" s="5"/>
      <c r="P23" s="5"/>
      <c r="Q23" s="5"/>
      <c r="R23" s="5"/>
      <c r="S23" s="23" t="str">
        <f t="shared" si="9"/>
        <v> </v>
      </c>
      <c r="T23" s="13"/>
      <c r="U23" s="23" t="str">
        <f>IF(T23=""," ",VLOOKUP(T23,$W$11:$X$508,2,FALSE))</f>
        <v> </v>
      </c>
      <c r="W23" s="31">
        <v>42</v>
      </c>
      <c r="X23" s="32" t="s">
        <v>78</v>
      </c>
    </row>
    <row r="24" spans="1:24" ht="11.25">
      <c r="A24" s="21" t="s">
        <v>22</v>
      </c>
      <c r="B24" s="14">
        <v>2</v>
      </c>
      <c r="C24" s="14">
        <v>1</v>
      </c>
      <c r="D24" s="14">
        <v>0</v>
      </c>
      <c r="E24" s="14">
        <v>0</v>
      </c>
      <c r="F24" s="15"/>
      <c r="G24" s="39" t="str">
        <f t="shared" si="0"/>
        <v> </v>
      </c>
      <c r="H24" s="27"/>
      <c r="I24" s="23" t="str">
        <f t="shared" si="6"/>
        <v> </v>
      </c>
      <c r="J24" s="5"/>
      <c r="K24" s="23" t="str">
        <f t="shared" si="7"/>
        <v> </v>
      </c>
      <c r="L24" s="13"/>
      <c r="M24" s="23" t="str">
        <f t="shared" si="8"/>
        <v> </v>
      </c>
      <c r="N24" s="5"/>
      <c r="O24" s="5"/>
      <c r="P24" s="5"/>
      <c r="Q24" s="5"/>
      <c r="R24" s="5"/>
      <c r="S24" s="23" t="str">
        <f t="shared" si="9"/>
        <v> </v>
      </c>
      <c r="T24" s="13"/>
      <c r="U24" s="23" t="str">
        <f>IF(T24=""," ",VLOOKUP(T24,$W$11:$X$508,2,FALSE))</f>
        <v> </v>
      </c>
      <c r="W24" s="37">
        <v>51</v>
      </c>
      <c r="X24" s="32" t="s">
        <v>29</v>
      </c>
    </row>
    <row r="25" spans="1:24" ht="11.25">
      <c r="A25" s="21" t="s">
        <v>23</v>
      </c>
      <c r="B25" s="14">
        <f>B24-B23</f>
        <v>-1</v>
      </c>
      <c r="C25" s="14">
        <f>C24-C23</f>
        <v>0</v>
      </c>
      <c r="D25" s="14">
        <f>D24-D23</f>
        <v>0</v>
      </c>
      <c r="E25" s="14">
        <f>E24-E23</f>
        <v>0</v>
      </c>
      <c r="F25" s="6"/>
      <c r="G25" s="24" t="str">
        <f t="shared" si="0"/>
        <v> </v>
      </c>
      <c r="H25" s="10"/>
      <c r="I25" s="24" t="str">
        <f t="shared" si="6"/>
        <v> </v>
      </c>
      <c r="J25" s="6"/>
      <c r="K25" s="24" t="str">
        <f t="shared" si="7"/>
        <v> </v>
      </c>
      <c r="L25" s="10"/>
      <c r="M25" s="24" t="str">
        <f t="shared" si="8"/>
        <v> </v>
      </c>
      <c r="N25" s="6"/>
      <c r="O25" s="6"/>
      <c r="P25" s="6"/>
      <c r="Q25" s="6"/>
      <c r="R25" s="6"/>
      <c r="S25" s="24" t="str">
        <f t="shared" si="9"/>
        <v> </v>
      </c>
      <c r="T25" s="6"/>
      <c r="U25" s="24" t="str">
        <f>IF(T25=""," ",VLOOKUP(T25,$W$11:$X$508,2,FALSE))</f>
        <v> </v>
      </c>
      <c r="W25" s="31">
        <v>76</v>
      </c>
      <c r="X25" s="32" t="s">
        <v>30</v>
      </c>
    </row>
    <row r="26" spans="1:24" ht="11.25">
      <c r="A26" s="90" t="s">
        <v>11</v>
      </c>
      <c r="B26" s="91"/>
      <c r="C26" s="91"/>
      <c r="D26" s="91"/>
      <c r="E26" s="92"/>
      <c r="F26" s="15">
        <v>286</v>
      </c>
      <c r="G26" s="23" t="str">
        <f t="shared" si="0"/>
        <v>Provary, Michel</v>
      </c>
      <c r="H26" s="13">
        <v>356</v>
      </c>
      <c r="I26" s="23" t="str">
        <f t="shared" si="6"/>
        <v>Savard, Pascal</v>
      </c>
      <c r="J26" s="5">
        <v>11</v>
      </c>
      <c r="K26" s="23" t="str">
        <f t="shared" si="7"/>
        <v>Houde, Pierre</v>
      </c>
      <c r="L26" s="13">
        <v>169</v>
      </c>
      <c r="M26" s="40" t="str">
        <f t="shared" si="8"/>
        <v>Maurice, Pierre</v>
      </c>
      <c r="N26" s="5"/>
      <c r="O26" s="5"/>
      <c r="P26" s="5"/>
      <c r="Q26" s="5"/>
      <c r="R26" s="5"/>
      <c r="S26" s="23" t="str">
        <f t="shared" si="9"/>
        <v> </v>
      </c>
      <c r="T26" s="13"/>
      <c r="U26" s="23" t="str">
        <f>IF(T26=""," ",VLOOKUP(T26,$W$11:$X$508,2,FALSE))</f>
        <v> </v>
      </c>
      <c r="W26" s="31">
        <v>89</v>
      </c>
      <c r="X26" s="32" t="s">
        <v>77</v>
      </c>
    </row>
    <row r="27" spans="1:24" ht="11.25">
      <c r="A27" s="59"/>
      <c r="B27" s="14" t="s">
        <v>0</v>
      </c>
      <c r="C27" s="14" t="s">
        <v>4</v>
      </c>
      <c r="D27" s="14" t="s">
        <v>8</v>
      </c>
      <c r="E27" s="14" t="s">
        <v>5</v>
      </c>
      <c r="F27" s="15">
        <v>339</v>
      </c>
      <c r="G27" s="23" t="str">
        <f t="shared" si="0"/>
        <v>Rajotte, Gérald</v>
      </c>
      <c r="H27" s="13"/>
      <c r="I27" s="23" t="str">
        <f t="shared" si="6"/>
        <v> </v>
      </c>
      <c r="J27" s="5">
        <v>33</v>
      </c>
      <c r="K27" s="39" t="str">
        <f t="shared" si="7"/>
        <v>Lévis, Pierre</v>
      </c>
      <c r="L27" s="13"/>
      <c r="M27" s="23" t="str">
        <f t="shared" si="8"/>
        <v> </v>
      </c>
      <c r="N27" s="5"/>
      <c r="O27" s="5"/>
      <c r="P27" s="5"/>
      <c r="Q27" s="5"/>
      <c r="R27" s="5"/>
      <c r="S27" s="23" t="str">
        <f t="shared" si="9"/>
        <v> </v>
      </c>
      <c r="T27" s="13"/>
      <c r="U27" s="39"/>
      <c r="W27" s="31">
        <v>90</v>
      </c>
      <c r="X27" s="32" t="s">
        <v>13</v>
      </c>
    </row>
    <row r="28" spans="1:24" ht="11.25">
      <c r="A28" s="20" t="s">
        <v>21</v>
      </c>
      <c r="B28" s="14">
        <v>4</v>
      </c>
      <c r="C28" s="14">
        <v>3</v>
      </c>
      <c r="D28" s="14">
        <v>0</v>
      </c>
      <c r="E28" s="14">
        <v>0</v>
      </c>
      <c r="F28" s="15">
        <v>359</v>
      </c>
      <c r="G28" s="23" t="str">
        <f t="shared" si="0"/>
        <v>Tardif, Stéphane</v>
      </c>
      <c r="H28" s="13"/>
      <c r="I28" s="23" t="str">
        <f t="shared" si="6"/>
        <v> </v>
      </c>
      <c r="J28" s="5"/>
      <c r="K28" s="39" t="str">
        <f t="shared" si="7"/>
        <v> </v>
      </c>
      <c r="L28" s="13"/>
      <c r="M28" s="23" t="str">
        <f t="shared" si="8"/>
        <v> </v>
      </c>
      <c r="N28" s="5"/>
      <c r="O28" s="5"/>
      <c r="P28" s="5"/>
      <c r="Q28" s="5"/>
      <c r="R28" s="5"/>
      <c r="S28" s="23" t="str">
        <f t="shared" si="9"/>
        <v> </v>
      </c>
      <c r="T28" s="13"/>
      <c r="U28" s="23" t="str">
        <f aca="true" t="shared" si="10" ref="U28:U41">IF(T28=""," ",VLOOKUP(T28,$W$11:$X$508,2,FALSE))</f>
        <v> </v>
      </c>
      <c r="W28" s="31">
        <v>91</v>
      </c>
      <c r="X28" s="32" t="s">
        <v>76</v>
      </c>
    </row>
    <row r="29" spans="1:24" ht="11.25">
      <c r="A29" s="20" t="s">
        <v>22</v>
      </c>
      <c r="B29" s="14">
        <v>4</v>
      </c>
      <c r="C29" s="14">
        <v>3</v>
      </c>
      <c r="D29" s="14">
        <v>0</v>
      </c>
      <c r="E29" s="14">
        <v>0</v>
      </c>
      <c r="F29" s="15"/>
      <c r="G29" s="23" t="str">
        <f t="shared" si="0"/>
        <v> </v>
      </c>
      <c r="H29" s="13"/>
      <c r="I29" s="23" t="str">
        <f t="shared" si="6"/>
        <v> </v>
      </c>
      <c r="J29" s="5"/>
      <c r="K29" s="23" t="str">
        <f t="shared" si="7"/>
        <v> </v>
      </c>
      <c r="L29" s="13"/>
      <c r="M29" s="23" t="str">
        <f t="shared" si="8"/>
        <v> </v>
      </c>
      <c r="N29" s="5"/>
      <c r="O29" s="5"/>
      <c r="P29" s="5"/>
      <c r="Q29" s="5"/>
      <c r="R29" s="5"/>
      <c r="S29" s="23" t="str">
        <f t="shared" si="9"/>
        <v> </v>
      </c>
      <c r="T29" s="13"/>
      <c r="U29" s="23" t="str">
        <f t="shared" si="10"/>
        <v> </v>
      </c>
      <c r="W29" s="37">
        <v>123</v>
      </c>
      <c r="X29" s="32" t="s">
        <v>60</v>
      </c>
    </row>
    <row r="30" spans="1:24" ht="11.25">
      <c r="A30" s="21" t="s">
        <v>23</v>
      </c>
      <c r="B30" s="14">
        <f>B29-B28</f>
        <v>0</v>
      </c>
      <c r="C30" s="14">
        <f>C29-C28</f>
        <v>0</v>
      </c>
      <c r="D30" s="14">
        <f>D29-D28</f>
        <v>0</v>
      </c>
      <c r="E30" s="14">
        <f>E29-E28</f>
        <v>0</v>
      </c>
      <c r="F30" s="6"/>
      <c r="G30" s="24" t="str">
        <f t="shared" si="0"/>
        <v> </v>
      </c>
      <c r="H30" s="10"/>
      <c r="I30" s="24" t="str">
        <f t="shared" si="6"/>
        <v> </v>
      </c>
      <c r="J30" s="6"/>
      <c r="K30" s="45" t="str">
        <f t="shared" si="7"/>
        <v> </v>
      </c>
      <c r="L30" s="10"/>
      <c r="M30" s="24" t="str">
        <f t="shared" si="8"/>
        <v> </v>
      </c>
      <c r="N30" s="6"/>
      <c r="O30" s="6"/>
      <c r="P30" s="6"/>
      <c r="Q30" s="6"/>
      <c r="R30" s="6"/>
      <c r="S30" s="24" t="str">
        <f t="shared" si="9"/>
        <v> </v>
      </c>
      <c r="T30" s="10"/>
      <c r="U30" s="24" t="str">
        <f t="shared" si="10"/>
        <v> </v>
      </c>
      <c r="W30" s="31">
        <v>127</v>
      </c>
      <c r="X30" s="32" t="s">
        <v>72</v>
      </c>
    </row>
    <row r="31" spans="1:24" ht="11.25">
      <c r="A31" s="90" t="s">
        <v>49</v>
      </c>
      <c r="B31" s="91"/>
      <c r="C31" s="91"/>
      <c r="D31" s="91"/>
      <c r="E31" s="92"/>
      <c r="F31" s="15">
        <v>127</v>
      </c>
      <c r="G31" s="23" t="str">
        <f t="shared" si="0"/>
        <v>Marquis, Luc</v>
      </c>
      <c r="H31" s="13"/>
      <c r="I31" s="23" t="str">
        <f t="shared" si="6"/>
        <v> </v>
      </c>
      <c r="J31" s="5">
        <v>331</v>
      </c>
      <c r="K31" s="23" t="str">
        <f t="shared" si="7"/>
        <v>Bourgeois, Ludovic</v>
      </c>
      <c r="L31" s="13"/>
      <c r="M31" s="23" t="str">
        <f t="shared" si="8"/>
        <v> </v>
      </c>
      <c r="N31" s="5"/>
      <c r="O31" s="5"/>
      <c r="P31" s="5"/>
      <c r="Q31" s="5"/>
      <c r="R31" s="5">
        <v>352</v>
      </c>
      <c r="S31" s="23" t="str">
        <f t="shared" si="9"/>
        <v>Choquette, Stéphan</v>
      </c>
      <c r="T31" s="13"/>
      <c r="U31" s="23" t="str">
        <f t="shared" si="10"/>
        <v> </v>
      </c>
      <c r="W31" s="31">
        <v>138</v>
      </c>
      <c r="X31" s="32" t="s">
        <v>65</v>
      </c>
    </row>
    <row r="32" spans="1:24" ht="11.25">
      <c r="A32" s="59"/>
      <c r="B32" s="14" t="s">
        <v>0</v>
      </c>
      <c r="C32" s="14" t="s">
        <v>4</v>
      </c>
      <c r="D32" s="14" t="s">
        <v>8</v>
      </c>
      <c r="E32" s="14" t="s">
        <v>5</v>
      </c>
      <c r="F32" s="15">
        <v>155</v>
      </c>
      <c r="G32" s="23" t="str">
        <f t="shared" si="0"/>
        <v>Maltais, Réal</v>
      </c>
      <c r="H32" s="13"/>
      <c r="I32" s="23" t="str">
        <f t="shared" si="6"/>
        <v> </v>
      </c>
      <c r="J32" s="5">
        <v>367</v>
      </c>
      <c r="K32" s="23" t="str">
        <f t="shared" si="7"/>
        <v>Grandmont, Daniel</v>
      </c>
      <c r="L32" s="13"/>
      <c r="M32" s="23" t="str">
        <f t="shared" si="8"/>
        <v> </v>
      </c>
      <c r="N32" s="5"/>
      <c r="O32" s="5"/>
      <c r="P32" s="5"/>
      <c r="Q32" s="5"/>
      <c r="R32" s="5"/>
      <c r="S32" s="23" t="str">
        <f t="shared" si="9"/>
        <v> </v>
      </c>
      <c r="T32" s="13"/>
      <c r="U32" s="23" t="str">
        <f t="shared" si="10"/>
        <v> </v>
      </c>
      <c r="W32" s="31">
        <v>145</v>
      </c>
      <c r="X32" s="32" t="s">
        <v>31</v>
      </c>
    </row>
    <row r="33" spans="1:24" ht="11.25">
      <c r="A33" s="20" t="s">
        <v>21</v>
      </c>
      <c r="B33" s="14">
        <v>4</v>
      </c>
      <c r="C33" s="14">
        <v>4</v>
      </c>
      <c r="D33" s="14">
        <v>0</v>
      </c>
      <c r="E33" s="14">
        <v>0</v>
      </c>
      <c r="F33" s="15">
        <v>231</v>
      </c>
      <c r="G33" s="23" t="str">
        <f t="shared" si="0"/>
        <v>Guérin, Jacques</v>
      </c>
      <c r="H33" s="13"/>
      <c r="I33" s="23" t="str">
        <f t="shared" si="6"/>
        <v> </v>
      </c>
      <c r="J33" s="5">
        <v>398</v>
      </c>
      <c r="K33" s="23" t="str">
        <f t="shared" si="7"/>
        <v>Blondin, Gérald</v>
      </c>
      <c r="L33" s="13"/>
      <c r="M33" s="23" t="str">
        <f t="shared" si="8"/>
        <v> </v>
      </c>
      <c r="N33" s="5"/>
      <c r="O33" s="5"/>
      <c r="P33" s="5"/>
      <c r="Q33" s="5"/>
      <c r="R33" s="5"/>
      <c r="S33" s="23" t="str">
        <f t="shared" si="9"/>
        <v> </v>
      </c>
      <c r="T33" s="13"/>
      <c r="U33" s="23" t="str">
        <f t="shared" si="10"/>
        <v> </v>
      </c>
      <c r="W33" s="31">
        <v>153</v>
      </c>
      <c r="X33" s="32" t="s">
        <v>61</v>
      </c>
    </row>
    <row r="34" spans="1:24" ht="11.25">
      <c r="A34" s="20" t="s">
        <v>22</v>
      </c>
      <c r="B34" s="14">
        <v>4</v>
      </c>
      <c r="C34" s="14">
        <v>3</v>
      </c>
      <c r="D34" s="14">
        <v>0</v>
      </c>
      <c r="E34" s="14">
        <v>0</v>
      </c>
      <c r="F34" s="15">
        <v>331</v>
      </c>
      <c r="G34" s="23" t="str">
        <f t="shared" si="0"/>
        <v>Bourgeois, Ludovic</v>
      </c>
      <c r="H34" s="13"/>
      <c r="I34" s="23" t="str">
        <f t="shared" si="6"/>
        <v> </v>
      </c>
      <c r="J34" s="5">
        <v>352</v>
      </c>
      <c r="K34" s="89" t="str">
        <f t="shared" si="7"/>
        <v>Choquette, Stéphan</v>
      </c>
      <c r="L34" s="13"/>
      <c r="M34" s="23" t="str">
        <f t="shared" si="8"/>
        <v> </v>
      </c>
      <c r="N34" s="5"/>
      <c r="O34" s="5"/>
      <c r="P34" s="5"/>
      <c r="Q34" s="5"/>
      <c r="R34" s="5"/>
      <c r="S34" s="23" t="str">
        <f t="shared" si="9"/>
        <v> </v>
      </c>
      <c r="T34" s="13"/>
      <c r="U34" s="23" t="str">
        <f t="shared" si="10"/>
        <v> </v>
      </c>
      <c r="W34" s="31">
        <v>155</v>
      </c>
      <c r="X34" s="32" t="s">
        <v>73</v>
      </c>
    </row>
    <row r="35" spans="1:24" ht="11.25">
      <c r="A35" s="21" t="s">
        <v>23</v>
      </c>
      <c r="B35" s="14">
        <f>B34-B33</f>
        <v>0</v>
      </c>
      <c r="C35" s="14">
        <f>C34-C33</f>
        <v>-1</v>
      </c>
      <c r="D35" s="14">
        <f>D34-D33</f>
        <v>0</v>
      </c>
      <c r="E35" s="14">
        <f>E34-E33</f>
        <v>0</v>
      </c>
      <c r="F35" s="16"/>
      <c r="G35" s="24" t="str">
        <f t="shared" si="0"/>
        <v> </v>
      </c>
      <c r="H35" s="10"/>
      <c r="I35" s="24" t="str">
        <f t="shared" si="6"/>
        <v> </v>
      </c>
      <c r="J35" s="6"/>
      <c r="K35" s="24" t="str">
        <f t="shared" si="7"/>
        <v> </v>
      </c>
      <c r="L35" s="10"/>
      <c r="M35" s="24" t="str">
        <f t="shared" si="8"/>
        <v> </v>
      </c>
      <c r="N35" s="6"/>
      <c r="O35" s="6"/>
      <c r="P35" s="6"/>
      <c r="Q35" s="6"/>
      <c r="R35" s="6"/>
      <c r="S35" s="24" t="str">
        <f t="shared" si="9"/>
        <v> </v>
      </c>
      <c r="T35" s="10"/>
      <c r="U35" s="24" t="str">
        <f t="shared" si="10"/>
        <v> </v>
      </c>
      <c r="W35" s="31">
        <v>169</v>
      </c>
      <c r="X35" s="32" t="s">
        <v>67</v>
      </c>
    </row>
    <row r="36" spans="1:24" ht="11.25">
      <c r="A36" s="90" t="s">
        <v>12</v>
      </c>
      <c r="B36" s="91"/>
      <c r="C36" s="91"/>
      <c r="D36" s="91"/>
      <c r="E36" s="92"/>
      <c r="F36" s="18">
        <v>10</v>
      </c>
      <c r="G36" s="23" t="str">
        <f t="shared" si="0"/>
        <v>Blanchette, Pierre</v>
      </c>
      <c r="H36" s="13">
        <v>14</v>
      </c>
      <c r="I36" s="23" t="str">
        <f t="shared" si="6"/>
        <v>Royer, Pierre</v>
      </c>
      <c r="J36" s="5">
        <v>243</v>
      </c>
      <c r="K36" s="23" t="str">
        <f t="shared" si="7"/>
        <v>Roy, Gilbert</v>
      </c>
      <c r="L36" s="13"/>
      <c r="M36" s="23" t="str">
        <f t="shared" si="8"/>
        <v> </v>
      </c>
      <c r="N36" s="5"/>
      <c r="O36" s="5"/>
      <c r="P36" s="5"/>
      <c r="Q36" s="5"/>
      <c r="R36" s="5"/>
      <c r="S36" s="23" t="str">
        <f t="shared" si="9"/>
        <v> </v>
      </c>
      <c r="T36" s="13"/>
      <c r="U36" s="46" t="str">
        <f t="shared" si="10"/>
        <v> </v>
      </c>
      <c r="W36" s="31">
        <v>178</v>
      </c>
      <c r="X36" s="32" t="s">
        <v>57</v>
      </c>
    </row>
    <row r="37" spans="1:24" ht="11.25">
      <c r="A37" s="59"/>
      <c r="B37" s="14" t="s">
        <v>0</v>
      </c>
      <c r="C37" s="14" t="s">
        <v>4</v>
      </c>
      <c r="D37" s="14" t="s">
        <v>8</v>
      </c>
      <c r="E37" s="14" t="s">
        <v>5</v>
      </c>
      <c r="F37" s="15">
        <v>89</v>
      </c>
      <c r="G37" s="23" t="str">
        <f t="shared" si="0"/>
        <v>Charpentier, Claude</v>
      </c>
      <c r="H37" s="13">
        <v>42</v>
      </c>
      <c r="I37" s="23" t="str">
        <f t="shared" si="6"/>
        <v>Vigneux, Robert</v>
      </c>
      <c r="J37" s="5">
        <v>259</v>
      </c>
      <c r="K37" s="23" t="str">
        <f t="shared" si="7"/>
        <v>Gagnon, Serge</v>
      </c>
      <c r="L37" s="27"/>
      <c r="M37" s="23" t="str">
        <f t="shared" si="8"/>
        <v> </v>
      </c>
      <c r="N37" s="5"/>
      <c r="O37" s="5"/>
      <c r="P37" s="5"/>
      <c r="Q37" s="5"/>
      <c r="R37" s="5"/>
      <c r="S37" s="23" t="str">
        <f t="shared" si="9"/>
        <v> </v>
      </c>
      <c r="T37" s="13"/>
      <c r="U37" s="46" t="str">
        <f t="shared" si="10"/>
        <v> </v>
      </c>
      <c r="W37" s="31">
        <v>179</v>
      </c>
      <c r="X37" s="32" t="s">
        <v>82</v>
      </c>
    </row>
    <row r="38" spans="1:24" ht="11.25">
      <c r="A38" s="20" t="s">
        <v>21</v>
      </c>
      <c r="B38" s="14">
        <v>5</v>
      </c>
      <c r="C38" s="14">
        <v>2</v>
      </c>
      <c r="D38" s="14">
        <v>0</v>
      </c>
      <c r="E38" s="14">
        <v>0</v>
      </c>
      <c r="F38" s="15">
        <v>91</v>
      </c>
      <c r="G38" s="23" t="str">
        <f t="shared" si="0"/>
        <v>Beaulieu, Réal</v>
      </c>
      <c r="H38" s="13"/>
      <c r="I38" s="23" t="str">
        <f t="shared" si="6"/>
        <v> </v>
      </c>
      <c r="J38" s="5"/>
      <c r="K38" s="23" t="str">
        <f t="shared" si="7"/>
        <v> </v>
      </c>
      <c r="L38" s="13"/>
      <c r="M38" s="23" t="str">
        <f t="shared" si="8"/>
        <v> </v>
      </c>
      <c r="N38" s="5"/>
      <c r="O38" s="5"/>
      <c r="P38" s="5"/>
      <c r="Q38" s="5"/>
      <c r="R38" s="5"/>
      <c r="S38" s="23" t="str">
        <f t="shared" si="9"/>
        <v> </v>
      </c>
      <c r="T38" s="13"/>
      <c r="U38" s="23" t="str">
        <f t="shared" si="10"/>
        <v> </v>
      </c>
      <c r="W38" s="31">
        <v>188</v>
      </c>
      <c r="X38" s="32" t="s">
        <v>32</v>
      </c>
    </row>
    <row r="39" spans="1:24" ht="11.25">
      <c r="A39" s="20" t="s">
        <v>22</v>
      </c>
      <c r="B39" s="14">
        <v>5</v>
      </c>
      <c r="C39" s="14">
        <v>2</v>
      </c>
      <c r="D39" s="14">
        <v>0</v>
      </c>
      <c r="E39" s="14">
        <v>0</v>
      </c>
      <c r="F39" s="15"/>
      <c r="G39" s="23" t="str">
        <f t="shared" si="0"/>
        <v> </v>
      </c>
      <c r="H39" s="13"/>
      <c r="I39" s="23" t="str">
        <f t="shared" si="6"/>
        <v> </v>
      </c>
      <c r="J39" s="5"/>
      <c r="K39" s="23" t="str">
        <f t="shared" si="7"/>
        <v> </v>
      </c>
      <c r="L39" s="26"/>
      <c r="M39" s="23" t="str">
        <f t="shared" si="8"/>
        <v> </v>
      </c>
      <c r="N39" s="5"/>
      <c r="O39" s="5"/>
      <c r="P39" s="5"/>
      <c r="Q39" s="5"/>
      <c r="R39" s="5"/>
      <c r="S39" s="23" t="str">
        <f t="shared" si="9"/>
        <v> </v>
      </c>
      <c r="T39" s="13"/>
      <c r="U39" s="23" t="str">
        <f t="shared" si="10"/>
        <v> </v>
      </c>
      <c r="W39" s="31">
        <v>190</v>
      </c>
      <c r="X39" s="32" t="s">
        <v>43</v>
      </c>
    </row>
    <row r="40" spans="1:24" ht="11.25">
      <c r="A40" s="21" t="s">
        <v>23</v>
      </c>
      <c r="B40" s="14">
        <f>B39-B38</f>
        <v>0</v>
      </c>
      <c r="C40" s="14">
        <f>C39-C38</f>
        <v>0</v>
      </c>
      <c r="D40" s="14">
        <f>D39-D38</f>
        <v>0</v>
      </c>
      <c r="E40" s="14">
        <f>E39-E38</f>
        <v>0</v>
      </c>
      <c r="F40" s="16"/>
      <c r="G40" s="24" t="str">
        <f t="shared" si="0"/>
        <v> </v>
      </c>
      <c r="H40" s="10"/>
      <c r="I40" s="24" t="str">
        <f t="shared" si="6"/>
        <v> </v>
      </c>
      <c r="J40" s="6"/>
      <c r="K40" s="24" t="str">
        <f t="shared" si="7"/>
        <v> </v>
      </c>
      <c r="L40" s="10"/>
      <c r="M40" s="24" t="str">
        <f t="shared" si="8"/>
        <v> </v>
      </c>
      <c r="N40" s="6"/>
      <c r="O40" s="6"/>
      <c r="P40" s="6"/>
      <c r="Q40" s="6"/>
      <c r="R40" s="6"/>
      <c r="S40" s="24" t="str">
        <f t="shared" si="9"/>
        <v> </v>
      </c>
      <c r="T40" s="10"/>
      <c r="U40" s="24" t="str">
        <f t="shared" si="10"/>
        <v> </v>
      </c>
      <c r="W40" s="31">
        <v>192</v>
      </c>
      <c r="X40" s="32" t="s">
        <v>84</v>
      </c>
    </row>
    <row r="41" spans="1:24" ht="11.25">
      <c r="A41" s="90" t="s">
        <v>3</v>
      </c>
      <c r="B41" s="91"/>
      <c r="C41" s="91"/>
      <c r="D41" s="91"/>
      <c r="E41" s="92"/>
      <c r="F41" s="63">
        <v>145</v>
      </c>
      <c r="G41" s="23" t="str">
        <f t="shared" si="0"/>
        <v>Beaupré, Alain</v>
      </c>
      <c r="H41" s="13"/>
      <c r="I41" s="23"/>
      <c r="J41" s="5">
        <v>349</v>
      </c>
      <c r="K41" s="23" t="str">
        <f t="shared" si="7"/>
        <v>Marquis, Sylvio</v>
      </c>
      <c r="L41" s="13"/>
      <c r="M41" s="23"/>
      <c r="N41" s="5"/>
      <c r="O41" s="5"/>
      <c r="P41" s="5"/>
      <c r="Q41" s="5"/>
      <c r="R41" s="5"/>
      <c r="S41" s="23" t="str">
        <f t="shared" si="9"/>
        <v> </v>
      </c>
      <c r="T41" s="5"/>
      <c r="U41" s="23" t="str">
        <f t="shared" si="10"/>
        <v> </v>
      </c>
      <c r="W41" s="31">
        <v>199</v>
      </c>
      <c r="X41" s="32" t="s">
        <v>85</v>
      </c>
    </row>
    <row r="42" spans="1:24" ht="11.25">
      <c r="A42" s="59"/>
      <c r="B42" s="14" t="s">
        <v>0</v>
      </c>
      <c r="C42" s="14" t="s">
        <v>4</v>
      </c>
      <c r="D42" s="14" t="s">
        <v>8</v>
      </c>
      <c r="E42" s="61" t="s">
        <v>5</v>
      </c>
      <c r="F42" s="5">
        <v>179</v>
      </c>
      <c r="G42" s="62" t="str">
        <f t="shared" si="0"/>
        <v>Charpentier, Louis</v>
      </c>
      <c r="H42" s="23"/>
      <c r="I42" s="5"/>
      <c r="J42" s="23" t="str">
        <f>IF(I42=""," ",VLOOKUP(I42,$W$11:$X$508,2,FALSE))</f>
        <v> </v>
      </c>
      <c r="K42" s="23"/>
      <c r="L42" s="23"/>
      <c r="M42" s="5"/>
      <c r="N42" s="41"/>
      <c r="O42" s="41"/>
      <c r="P42" s="41"/>
      <c r="Q42" s="41"/>
      <c r="R42" s="23" t="str">
        <f>IF(M42=""," ",VLOOKUP(M42,$W$11:$X$508,2,FALSE))</f>
        <v> </v>
      </c>
      <c r="S42" s="13"/>
      <c r="T42" s="23" t="str">
        <f>IF(S42=""," ",VLOOKUP(S42,$W$11:$X$508,2,FALSE))</f>
        <v> </v>
      </c>
      <c r="U42" s="42"/>
      <c r="W42" s="31">
        <v>211</v>
      </c>
      <c r="X42" s="32" t="s">
        <v>86</v>
      </c>
    </row>
    <row r="43" spans="1:24" ht="11.25">
      <c r="A43" s="20" t="s">
        <v>21</v>
      </c>
      <c r="B43" s="14">
        <v>2</v>
      </c>
      <c r="C43" s="14">
        <v>1</v>
      </c>
      <c r="D43" s="14">
        <v>0</v>
      </c>
      <c r="E43" s="14">
        <v>0</v>
      </c>
      <c r="F43" s="39"/>
      <c r="G43" s="62" t="str">
        <f t="shared" si="0"/>
        <v> </v>
      </c>
      <c r="H43" s="23"/>
      <c r="I43" s="5"/>
      <c r="J43" s="23" t="str">
        <f>IF(I43=""," ",VLOOKUP(I43,$W$11:$X$508,2,FALSE))</f>
        <v> </v>
      </c>
      <c r="K43" s="23"/>
      <c r="L43" s="23"/>
      <c r="M43" s="5"/>
      <c r="N43" s="41"/>
      <c r="O43" s="41"/>
      <c r="P43" s="41"/>
      <c r="Q43" s="41"/>
      <c r="R43" s="23" t="str">
        <f>IF(M43=""," ",VLOOKUP(M43,$W$11:$X$508,2,FALSE))</f>
        <v> </v>
      </c>
      <c r="S43" s="13"/>
      <c r="T43" s="23" t="str">
        <f>IF(S43=""," ",VLOOKUP(S43,$W$11:$X$508,2,FALSE))</f>
        <v> </v>
      </c>
      <c r="U43" s="42"/>
      <c r="W43" s="37">
        <v>216</v>
      </c>
      <c r="X43" s="32" t="s">
        <v>33</v>
      </c>
    </row>
    <row r="44" spans="1:24" ht="11.25">
      <c r="A44" s="20" t="s">
        <v>22</v>
      </c>
      <c r="B44" s="14">
        <v>2</v>
      </c>
      <c r="C44" s="14">
        <v>1</v>
      </c>
      <c r="D44" s="14">
        <v>0</v>
      </c>
      <c r="E44" s="14">
        <v>0</v>
      </c>
      <c r="F44" s="23"/>
      <c r="G44" s="62" t="str">
        <f t="shared" si="0"/>
        <v> </v>
      </c>
      <c r="H44" s="23"/>
      <c r="I44" s="5"/>
      <c r="J44" s="23" t="str">
        <f>IF(I44=""," ",VLOOKUP(I44,$W$11:$X$508,2,FALSE))</f>
        <v> </v>
      </c>
      <c r="K44" s="23"/>
      <c r="L44" s="23" t="str">
        <f>IF(K44=""," ",VLOOKUP(K44,$W$11:$X$508,2,FALSE))</f>
        <v> </v>
      </c>
      <c r="M44" s="5"/>
      <c r="N44" s="41"/>
      <c r="O44" s="41"/>
      <c r="P44" s="41"/>
      <c r="Q44" s="41"/>
      <c r="R44" s="23" t="str">
        <f>IF(M44=""," ",VLOOKUP(M44,$W$11:$X$508,2,FALSE))</f>
        <v> </v>
      </c>
      <c r="S44" s="13"/>
      <c r="T44" s="23" t="str">
        <f>IF(S44=""," ",VLOOKUP(S44,$W$11:$X$508,2,FALSE))</f>
        <v> </v>
      </c>
      <c r="U44" s="42"/>
      <c r="W44" s="31">
        <v>217</v>
      </c>
      <c r="X44" s="32" t="s">
        <v>34</v>
      </c>
    </row>
    <row r="45" spans="1:24" ht="11.25">
      <c r="A45" s="21" t="s">
        <v>23</v>
      </c>
      <c r="B45" s="14">
        <f>B44-B43</f>
        <v>0</v>
      </c>
      <c r="C45" s="14">
        <f>C44-C43</f>
        <v>0</v>
      </c>
      <c r="D45" s="14">
        <f>D44-D43</f>
        <v>0</v>
      </c>
      <c r="E45" s="14">
        <f>E44-E43</f>
        <v>0</v>
      </c>
      <c r="F45" s="24"/>
      <c r="G45" s="62" t="str">
        <f t="shared" si="0"/>
        <v> </v>
      </c>
      <c r="H45" s="24"/>
      <c r="I45" s="6"/>
      <c r="J45" s="24" t="str">
        <f>IF(I45=""," ",VLOOKUP(I45,$W$11:$X$508,2,FALSE))</f>
        <v> </v>
      </c>
      <c r="K45" s="23"/>
      <c r="L45" s="24" t="str">
        <f>IF(K45=""," ",VLOOKUP(K45,$W$11:$X$508,2,FALSE))</f>
        <v> </v>
      </c>
      <c r="M45" s="6"/>
      <c r="N45" s="43"/>
      <c r="O45" s="43"/>
      <c r="P45" s="43"/>
      <c r="Q45" s="43"/>
      <c r="R45" s="24" t="str">
        <f>IF(M45=""," ",VLOOKUP(M45,$W$11:$X$508,2,FALSE))</f>
        <v> </v>
      </c>
      <c r="S45" s="10"/>
      <c r="T45" s="24" t="str">
        <f>IF(S45=""," ",VLOOKUP(S45,$W$11:$X$508,2,FALSE))</f>
        <v> </v>
      </c>
      <c r="U45" s="52"/>
      <c r="W45" s="31">
        <v>219</v>
      </c>
      <c r="X45" s="32" t="s">
        <v>35</v>
      </c>
    </row>
    <row r="46" spans="1:24" ht="12.75" customHeight="1">
      <c r="A46" s="93" t="s">
        <v>46</v>
      </c>
      <c r="B46" s="94"/>
      <c r="C46" s="94"/>
      <c r="D46" s="94"/>
      <c r="E46" s="94"/>
      <c r="F46" s="84"/>
      <c r="G46" s="50"/>
      <c r="H46" s="28"/>
      <c r="I46" s="50" t="s">
        <v>24</v>
      </c>
      <c r="J46" s="68" t="s">
        <v>50</v>
      </c>
      <c r="K46" s="68"/>
      <c r="L46" s="68"/>
      <c r="M46" s="50"/>
      <c r="N46" s="28"/>
      <c r="O46" s="28"/>
      <c r="P46" s="28"/>
      <c r="Q46" s="28"/>
      <c r="R46" s="28"/>
      <c r="S46" s="28"/>
      <c r="T46" s="28"/>
      <c r="U46" s="81"/>
      <c r="W46" s="31">
        <v>231</v>
      </c>
      <c r="X46" s="32" t="s">
        <v>74</v>
      </c>
    </row>
    <row r="47" spans="1:24" ht="13.5" customHeight="1">
      <c r="A47" s="64" t="s">
        <v>21</v>
      </c>
      <c r="B47" s="48">
        <f aca="true" t="shared" si="11" ref="B47:D48">B38+B33+B28+B23+B18+B13</f>
        <v>21</v>
      </c>
      <c r="C47" s="48">
        <f t="shared" si="11"/>
        <v>13</v>
      </c>
      <c r="D47" s="48">
        <f t="shared" si="11"/>
        <v>0</v>
      </c>
      <c r="E47" s="48">
        <f>E38+E33+E28+E23+E13</f>
        <v>0</v>
      </c>
      <c r="F47" s="7">
        <f>SUM(B47:E47)</f>
        <v>34</v>
      </c>
      <c r="G47" s="47"/>
      <c r="I47" s="8"/>
      <c r="J47" s="3" t="s">
        <v>52</v>
      </c>
      <c r="K47" s="3"/>
      <c r="L47" s="53"/>
      <c r="M47" s="47"/>
      <c r="N47" s="47"/>
      <c r="O47" s="47"/>
      <c r="P47" s="47"/>
      <c r="Q47" s="95" t="s">
        <v>26</v>
      </c>
      <c r="R47" s="96"/>
      <c r="S47" s="14">
        <v>2</v>
      </c>
      <c r="T47" s="7"/>
      <c r="U47" s="7">
        <v>2</v>
      </c>
      <c r="W47" s="31">
        <v>235</v>
      </c>
      <c r="X47" s="32" t="s">
        <v>59</v>
      </c>
    </row>
    <row r="48" spans="1:24" ht="12" thickBot="1">
      <c r="A48" s="65" t="s">
        <v>22</v>
      </c>
      <c r="B48" s="58">
        <f t="shared" si="11"/>
        <v>18</v>
      </c>
      <c r="C48" s="58">
        <f t="shared" si="11"/>
        <v>12</v>
      </c>
      <c r="D48" s="58">
        <f t="shared" si="11"/>
        <v>0</v>
      </c>
      <c r="E48" s="58">
        <f>E39+E34+E29+E24+E14</f>
        <v>0</v>
      </c>
      <c r="F48" s="63">
        <f>SUM(B48:E48)</f>
        <v>30</v>
      </c>
      <c r="G48" s="30"/>
      <c r="I48" s="8"/>
      <c r="J48" s="29"/>
      <c r="L48" s="49"/>
      <c r="M48" s="8"/>
      <c r="N48" s="29"/>
      <c r="O48" s="29"/>
      <c r="P48" s="29"/>
      <c r="Q48" s="49"/>
      <c r="R48" s="29"/>
      <c r="U48" s="80"/>
      <c r="W48" s="31">
        <v>243</v>
      </c>
      <c r="X48" s="32" t="s">
        <v>79</v>
      </c>
    </row>
    <row r="49" spans="1:24" ht="12" thickBot="1">
      <c r="A49" s="82" t="s">
        <v>23</v>
      </c>
      <c r="B49" s="66">
        <f>B48-B47</f>
        <v>-3</v>
      </c>
      <c r="C49" s="66">
        <f>C48-C47</f>
        <v>-1</v>
      </c>
      <c r="D49" s="66">
        <f>D48-D47</f>
        <v>0</v>
      </c>
      <c r="E49" s="66">
        <f>E48-E47</f>
        <v>0</v>
      </c>
      <c r="F49" s="67">
        <f>SUM(B49:E49)</f>
        <v>-4</v>
      </c>
      <c r="W49" s="37">
        <v>246</v>
      </c>
      <c r="X49" s="36" t="s">
        <v>54</v>
      </c>
    </row>
    <row r="50" spans="1:24" ht="11.25">
      <c r="A50" s="85"/>
      <c r="B50" s="86"/>
      <c r="C50" s="86"/>
      <c r="D50" s="86"/>
      <c r="E50" s="86"/>
      <c r="F50" s="87"/>
      <c r="W50" s="37">
        <v>253</v>
      </c>
      <c r="X50" s="32" t="s">
        <v>36</v>
      </c>
    </row>
    <row r="51" spans="1:24" ht="11.25">
      <c r="A51" s="85"/>
      <c r="B51" s="86"/>
      <c r="C51" s="86"/>
      <c r="D51" s="86"/>
      <c r="E51" s="86"/>
      <c r="F51" s="87"/>
      <c r="W51" s="31">
        <v>255</v>
      </c>
      <c r="X51" s="32" t="s">
        <v>55</v>
      </c>
    </row>
    <row r="52" spans="1:24" ht="11.25">
      <c r="A52" s="85"/>
      <c r="B52" s="86"/>
      <c r="C52" s="86"/>
      <c r="D52" s="86"/>
      <c r="E52" s="86"/>
      <c r="F52" s="87"/>
      <c r="W52" s="31">
        <v>258</v>
      </c>
      <c r="X52" s="36" t="s">
        <v>56</v>
      </c>
    </row>
    <row r="53" spans="1:24" ht="11.25">
      <c r="A53" s="85"/>
      <c r="B53" s="86"/>
      <c r="C53" s="86"/>
      <c r="D53" s="86"/>
      <c r="E53" s="86"/>
      <c r="F53" s="87"/>
      <c r="W53" s="31">
        <v>259</v>
      </c>
      <c r="X53" s="32" t="s">
        <v>80</v>
      </c>
    </row>
    <row r="54" spans="1:24" ht="11.25">
      <c r="A54" s="85"/>
      <c r="B54" s="86"/>
      <c r="C54" s="86"/>
      <c r="D54" s="86"/>
      <c r="E54" s="86"/>
      <c r="F54" s="87"/>
      <c r="W54" s="31">
        <v>278</v>
      </c>
      <c r="X54" s="32" t="s">
        <v>64</v>
      </c>
    </row>
    <row r="55" spans="1:24" ht="11.25">
      <c r="A55" s="85"/>
      <c r="B55" s="86"/>
      <c r="C55" s="86"/>
      <c r="D55" s="86"/>
      <c r="E55" s="86"/>
      <c r="F55" s="87"/>
      <c r="W55" s="31">
        <v>282</v>
      </c>
      <c r="X55" s="32" t="s">
        <v>14</v>
      </c>
    </row>
    <row r="56" spans="23:24" ht="19.5" customHeight="1">
      <c r="W56" s="31">
        <v>286</v>
      </c>
      <c r="X56" s="32" t="s">
        <v>62</v>
      </c>
    </row>
    <row r="57" spans="1:24" ht="20.25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8" t="s">
        <v>47</v>
      </c>
      <c r="W57" s="31">
        <v>287</v>
      </c>
      <c r="X57" s="32" t="s">
        <v>37</v>
      </c>
    </row>
    <row r="58" spans="1:33" s="54" customFormat="1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56"/>
      <c r="W58" s="31">
        <v>293</v>
      </c>
      <c r="X58" s="32" t="s">
        <v>18</v>
      </c>
      <c r="Y58" s="57"/>
      <c r="Z58" s="2"/>
      <c r="AA58" s="2"/>
      <c r="AB58" s="2"/>
      <c r="AC58" s="2"/>
      <c r="AD58" s="2"/>
      <c r="AE58" s="2"/>
      <c r="AF58" s="2"/>
      <c r="AG58" s="2"/>
    </row>
    <row r="59" spans="23:24" ht="11.25">
      <c r="W59" s="31">
        <v>299</v>
      </c>
      <c r="X59" s="32" t="s">
        <v>15</v>
      </c>
    </row>
    <row r="60" spans="23:24" ht="11.25">
      <c r="W60" s="31">
        <v>322</v>
      </c>
      <c r="X60" s="32" t="s">
        <v>38</v>
      </c>
    </row>
    <row r="61" spans="23:24" ht="11.25">
      <c r="W61" s="31">
        <v>327</v>
      </c>
      <c r="X61" s="32" t="s">
        <v>58</v>
      </c>
    </row>
    <row r="62" spans="23:24" ht="11.25">
      <c r="W62" s="31">
        <v>331</v>
      </c>
      <c r="X62" s="32" t="s">
        <v>75</v>
      </c>
    </row>
    <row r="63" spans="23:24" ht="11.25">
      <c r="W63" s="31">
        <v>339</v>
      </c>
      <c r="X63" s="32" t="s">
        <v>69</v>
      </c>
    </row>
    <row r="64" spans="23:24" ht="11.25">
      <c r="W64" s="31">
        <v>349</v>
      </c>
      <c r="X64" s="32" t="s">
        <v>81</v>
      </c>
    </row>
    <row r="65" spans="23:24" ht="11.25">
      <c r="W65" s="31">
        <v>352</v>
      </c>
      <c r="X65" s="32" t="s">
        <v>83</v>
      </c>
    </row>
    <row r="66" spans="23:24" ht="11.25">
      <c r="W66" s="31">
        <v>353</v>
      </c>
      <c r="X66" s="55" t="s">
        <v>39</v>
      </c>
    </row>
    <row r="67" spans="23:24" ht="11.25">
      <c r="W67" s="31">
        <v>356</v>
      </c>
      <c r="X67" s="32" t="s">
        <v>71</v>
      </c>
    </row>
    <row r="68" spans="23:24" ht="11.25">
      <c r="W68" s="31">
        <v>359</v>
      </c>
      <c r="X68" s="32" t="s">
        <v>70</v>
      </c>
    </row>
    <row r="69" spans="23:24" ht="11.25">
      <c r="W69" s="31">
        <v>364</v>
      </c>
      <c r="X69" s="32" t="s">
        <v>40</v>
      </c>
    </row>
    <row r="70" spans="23:24" ht="11.25">
      <c r="W70" s="31">
        <v>367</v>
      </c>
      <c r="X70" s="32" t="s">
        <v>41</v>
      </c>
    </row>
    <row r="71" spans="23:24" ht="11.25">
      <c r="W71" s="31">
        <v>398</v>
      </c>
      <c r="X71" s="32" t="s">
        <v>42</v>
      </c>
    </row>
    <row r="72" spans="23:24" ht="11.25">
      <c r="W72" s="31">
        <v>410</v>
      </c>
      <c r="X72" s="32" t="s">
        <v>63</v>
      </c>
    </row>
    <row r="73" spans="23:24" ht="11.25">
      <c r="W73" s="31"/>
      <c r="X73" s="32"/>
    </row>
    <row r="74" spans="23:24" ht="11.25">
      <c r="W74" s="31"/>
      <c r="X74" s="32"/>
    </row>
    <row r="75" spans="23:24" ht="11.25">
      <c r="W75" s="31"/>
      <c r="X75" s="32"/>
    </row>
    <row r="76" spans="23:24" ht="11.25">
      <c r="W76" s="31"/>
      <c r="X76" s="32"/>
    </row>
    <row r="114" spans="28:29" ht="11.25">
      <c r="AB114" s="69"/>
      <c r="AC114" s="70"/>
    </row>
    <row r="115" spans="28:29" ht="11.25">
      <c r="AB115" s="69"/>
      <c r="AC115" s="70"/>
    </row>
    <row r="116" spans="28:29" ht="11.25">
      <c r="AB116" s="69"/>
      <c r="AC116" s="71"/>
    </row>
    <row r="117" spans="28:29" ht="11.25">
      <c r="AB117" s="69"/>
      <c r="AC117" s="71"/>
    </row>
    <row r="118" spans="28:29" ht="11.25">
      <c r="AB118" s="69"/>
      <c r="AC118" s="70"/>
    </row>
    <row r="119" spans="28:29" ht="11.25">
      <c r="AB119" s="69"/>
      <c r="AC119" s="70"/>
    </row>
    <row r="120" spans="28:29" ht="11.25">
      <c r="AB120" s="69"/>
      <c r="AC120" s="70"/>
    </row>
    <row r="121" spans="28:29" ht="11.25">
      <c r="AB121" s="69"/>
      <c r="AC121" s="70"/>
    </row>
    <row r="122" spans="28:29" ht="11.25">
      <c r="AB122" s="69"/>
      <c r="AC122" s="70"/>
    </row>
    <row r="123" spans="28:29" ht="11.25">
      <c r="AB123" s="69"/>
      <c r="AC123" s="71"/>
    </row>
    <row r="124" spans="28:29" ht="11.25">
      <c r="AB124" s="69"/>
      <c r="AC124" s="70"/>
    </row>
    <row r="125" spans="28:29" ht="11.25">
      <c r="AB125" s="69"/>
      <c r="AC125" s="70"/>
    </row>
    <row r="126" spans="28:29" ht="11.25">
      <c r="AB126" s="69"/>
      <c r="AC126" s="70"/>
    </row>
    <row r="127" spans="28:29" ht="11.25">
      <c r="AB127" s="69"/>
      <c r="AC127" s="70"/>
    </row>
    <row r="128" spans="28:29" ht="11.25">
      <c r="AB128" s="69"/>
      <c r="AC128" s="70"/>
    </row>
    <row r="129" spans="28:29" ht="11.25">
      <c r="AB129" s="69"/>
      <c r="AC129" s="70"/>
    </row>
    <row r="130" spans="28:29" ht="11.25">
      <c r="AB130" s="69"/>
      <c r="AC130" s="70"/>
    </row>
    <row r="131" spans="28:29" ht="11.25">
      <c r="AB131" s="69"/>
      <c r="AC131" s="70"/>
    </row>
    <row r="132" spans="28:29" ht="11.25">
      <c r="AB132" s="69"/>
      <c r="AC132" s="70"/>
    </row>
    <row r="133" spans="28:29" ht="11.25">
      <c r="AB133" s="69"/>
      <c r="AC133" s="70"/>
    </row>
    <row r="134" spans="28:29" ht="11.25">
      <c r="AB134" s="69"/>
      <c r="AC134" s="70"/>
    </row>
    <row r="135" spans="28:29" ht="11.25">
      <c r="AB135" s="69"/>
      <c r="AC135" s="70"/>
    </row>
    <row r="136" spans="28:29" ht="11.25">
      <c r="AB136" s="69"/>
      <c r="AC136" s="70"/>
    </row>
    <row r="137" spans="28:29" ht="11.25">
      <c r="AB137" s="69"/>
      <c r="AC137" s="70"/>
    </row>
    <row r="138" spans="28:29" ht="11.25">
      <c r="AB138" s="69"/>
      <c r="AC138" s="70"/>
    </row>
    <row r="139" spans="28:29" ht="11.25">
      <c r="AB139" s="69"/>
      <c r="AC139" s="70"/>
    </row>
    <row r="140" spans="28:29" ht="11.25">
      <c r="AB140" s="69"/>
      <c r="AC140" s="70"/>
    </row>
    <row r="141" spans="28:29" ht="11.25">
      <c r="AB141" s="69"/>
      <c r="AC141" s="70"/>
    </row>
    <row r="142" spans="28:29" ht="11.25">
      <c r="AB142" s="69"/>
      <c r="AC142" s="70"/>
    </row>
    <row r="143" spans="28:29" ht="11.25">
      <c r="AB143" s="69"/>
      <c r="AC143" s="70"/>
    </row>
    <row r="144" spans="28:29" ht="11.25">
      <c r="AB144" s="69"/>
      <c r="AC144" s="70"/>
    </row>
    <row r="145" spans="28:29" ht="11.25">
      <c r="AB145" s="69"/>
      <c r="AC145" s="70"/>
    </row>
    <row r="146" spans="28:29" ht="11.25">
      <c r="AB146" s="69"/>
      <c r="AC146" s="70"/>
    </row>
    <row r="147" spans="28:29" ht="11.25">
      <c r="AB147" s="69"/>
      <c r="AC147" s="70"/>
    </row>
    <row r="148" spans="28:29" ht="11.25">
      <c r="AB148" s="69"/>
      <c r="AC148" s="70"/>
    </row>
    <row r="149" spans="28:29" ht="11.25">
      <c r="AB149" s="69"/>
      <c r="AC149" s="70"/>
    </row>
    <row r="150" spans="28:29" ht="11.25">
      <c r="AB150" s="69"/>
      <c r="AC150" s="70"/>
    </row>
    <row r="151" spans="28:29" ht="11.25">
      <c r="AB151" s="69"/>
      <c r="AC151" s="70"/>
    </row>
    <row r="152" spans="28:29" ht="11.25">
      <c r="AB152" s="69"/>
      <c r="AC152" s="70"/>
    </row>
    <row r="153" spans="28:29" ht="11.25">
      <c r="AB153" s="69"/>
      <c r="AC153" s="70"/>
    </row>
    <row r="154" spans="28:29" ht="11.25">
      <c r="AB154" s="69"/>
      <c r="AC154" s="70"/>
    </row>
    <row r="155" spans="28:29" ht="11.25">
      <c r="AB155" s="69"/>
      <c r="AC155" s="70"/>
    </row>
    <row r="156" spans="28:29" ht="11.25">
      <c r="AB156" s="69"/>
      <c r="AC156" s="70"/>
    </row>
    <row r="157" spans="28:29" ht="11.25">
      <c r="AB157" s="69"/>
      <c r="AC157" s="70"/>
    </row>
    <row r="158" spans="28:29" ht="11.25">
      <c r="AB158" s="69"/>
      <c r="AC158" s="70"/>
    </row>
    <row r="159" spans="28:29" ht="11.25">
      <c r="AB159" s="69"/>
      <c r="AC159" s="70"/>
    </row>
    <row r="160" spans="28:29" ht="11.25">
      <c r="AB160" s="69"/>
      <c r="AC160" s="70"/>
    </row>
    <row r="161" spans="28:29" ht="11.25">
      <c r="AB161" s="69"/>
      <c r="AC161" s="70"/>
    </row>
    <row r="162" spans="28:29" ht="11.25">
      <c r="AB162" s="69"/>
      <c r="AC162" s="70"/>
    </row>
    <row r="163" spans="28:29" ht="11.25">
      <c r="AB163" s="69"/>
      <c r="AC163" s="70"/>
    </row>
    <row r="164" spans="28:29" ht="11.25">
      <c r="AB164" s="69"/>
      <c r="AC164" s="70"/>
    </row>
    <row r="165" spans="28:29" ht="11.25">
      <c r="AB165" s="69"/>
      <c r="AC165" s="70"/>
    </row>
    <row r="166" spans="28:29" ht="11.25">
      <c r="AB166" s="69"/>
      <c r="AC166" s="70"/>
    </row>
    <row r="167" spans="28:29" ht="11.25">
      <c r="AB167" s="69"/>
      <c r="AC167" s="70"/>
    </row>
    <row r="168" spans="28:29" ht="11.25">
      <c r="AB168" s="69"/>
      <c r="AC168" s="70"/>
    </row>
    <row r="169" spans="28:29" ht="11.25">
      <c r="AB169" s="69"/>
      <c r="AC169" s="70"/>
    </row>
    <row r="170" spans="28:29" ht="11.25">
      <c r="AB170" s="69"/>
      <c r="AC170" s="70"/>
    </row>
    <row r="171" spans="28:29" ht="11.25">
      <c r="AB171" s="69"/>
      <c r="AC171" s="70"/>
    </row>
    <row r="172" spans="28:29" ht="11.25">
      <c r="AB172" s="69"/>
      <c r="AC172" s="70"/>
    </row>
    <row r="173" spans="28:29" ht="11.25">
      <c r="AB173" s="69"/>
      <c r="AC173" s="70"/>
    </row>
    <row r="174" spans="28:29" ht="11.25">
      <c r="AB174" s="69"/>
      <c r="AC174" s="70"/>
    </row>
    <row r="175" spans="28:29" ht="11.25">
      <c r="AB175" s="69"/>
      <c r="AC175" s="70"/>
    </row>
    <row r="176" spans="28:29" ht="11.25">
      <c r="AB176" s="69"/>
      <c r="AC176" s="70"/>
    </row>
    <row r="177" spans="28:29" ht="11.25">
      <c r="AB177" s="69"/>
      <c r="AC177" s="70"/>
    </row>
    <row r="178" spans="28:29" ht="11.25">
      <c r="AB178" s="69"/>
      <c r="AC178" s="70"/>
    </row>
    <row r="179" spans="28:29" ht="11.25">
      <c r="AB179" s="69"/>
      <c r="AC179" s="70"/>
    </row>
    <row r="180" spans="28:29" ht="11.25">
      <c r="AB180" s="69"/>
      <c r="AC180" s="70"/>
    </row>
    <row r="181" spans="28:29" ht="11.25">
      <c r="AB181" s="69"/>
      <c r="AC181" s="70"/>
    </row>
    <row r="182" spans="28:29" ht="11.25">
      <c r="AB182" s="69"/>
      <c r="AC182" s="70"/>
    </row>
    <row r="183" spans="28:29" ht="11.25">
      <c r="AB183" s="69"/>
      <c r="AC183" s="70"/>
    </row>
    <row r="184" spans="28:29" ht="11.25">
      <c r="AB184" s="69"/>
      <c r="AC184" s="70"/>
    </row>
    <row r="185" spans="28:29" ht="11.25">
      <c r="AB185" s="69"/>
      <c r="AC185" s="70"/>
    </row>
    <row r="186" spans="28:29" ht="11.25">
      <c r="AB186" s="69"/>
      <c r="AC186" s="70"/>
    </row>
    <row r="187" spans="28:29" ht="11.25">
      <c r="AB187" s="69"/>
      <c r="AC187" s="70"/>
    </row>
  </sheetData>
  <sheetProtection/>
  <mergeCells count="16">
    <mergeCell ref="O1:U1"/>
    <mergeCell ref="A6:U6"/>
    <mergeCell ref="R7:U7"/>
    <mergeCell ref="A9:E9"/>
    <mergeCell ref="G9:I9"/>
    <mergeCell ref="K9:M9"/>
    <mergeCell ref="S9:U9"/>
    <mergeCell ref="A41:E41"/>
    <mergeCell ref="A46:E46"/>
    <mergeCell ref="Q47:R47"/>
    <mergeCell ref="A11:E11"/>
    <mergeCell ref="A16:E16"/>
    <mergeCell ref="A21:E21"/>
    <mergeCell ref="A26:E26"/>
    <mergeCell ref="A31:E31"/>
    <mergeCell ref="A36:E36"/>
  </mergeCells>
  <printOptions horizontalCentered="1" verticalCentered="1"/>
  <pageMargins left="0.4724409448818898" right="0.4724409448818898" top="0.4330708661417323" bottom="0.26" header="0.1968503937007874" footer="0.32"/>
  <pageSetup horizontalDpi="300" verticalDpi="300" orientation="landscape" scale="85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Bois JLP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Comité sectoriel textile</dc:creator>
  <cp:keywords/>
  <dc:description/>
  <cp:lastModifiedBy>Poste05</cp:lastModifiedBy>
  <cp:lastPrinted>2018-11-16T17:10:03Z</cp:lastPrinted>
  <dcterms:created xsi:type="dcterms:W3CDTF">1999-10-19T18:39:28Z</dcterms:created>
  <dcterms:modified xsi:type="dcterms:W3CDTF">2019-07-25T12:17:04Z</dcterms:modified>
  <cp:category/>
  <cp:version/>
  <cp:contentType/>
  <cp:contentStatus/>
</cp:coreProperties>
</file>